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0km" sheetId="1" r:id="rId1"/>
  </sheets>
  <definedNames>
    <definedName name="_xlnm.Print_Area" localSheetId="0">'200km'!$B$2:$G$97</definedName>
    <definedName name="_xlnm.Print_Titles" localSheetId="0">'200km'!$2:$3</definedName>
  </definedNames>
  <calcPr fullCalcOnLoad="1"/>
</workbook>
</file>

<file path=xl/sharedStrings.xml><?xml version="1.0" encoding="utf-8"?>
<sst xmlns="http://schemas.openxmlformats.org/spreadsheetml/2006/main" count="375" uniqueCount="170">
  <si>
    <t>Bifurcação</t>
  </si>
  <si>
    <t>Estrada Municipal</t>
  </si>
  <si>
    <t>Descida Ingrime e sinuosa</t>
  </si>
  <si>
    <t>Retorno</t>
  </si>
  <si>
    <t>Rua Aparecida</t>
  </si>
  <si>
    <t>Seguir em frente sentido São Paulo</t>
  </si>
  <si>
    <t>Estrada dos Romeiros</t>
  </si>
  <si>
    <t>Total</t>
  </si>
  <si>
    <t>↑</t>
  </si>
  <si>
    <t>→</t>
  </si>
  <si>
    <t>←</t>
  </si>
  <si>
    <t>Vire à esquerda na Av. Mal. Mascarenhas de Moraes</t>
  </si>
  <si>
    <t>Largada - Bike for Life Park</t>
  </si>
  <si>
    <t>A saída é pela direita da guarita</t>
  </si>
  <si>
    <t>Parcial</t>
  </si>
  <si>
    <t>Referência</t>
  </si>
  <si>
    <t>Endereço</t>
  </si>
  <si>
    <t>Ação</t>
  </si>
  <si>
    <t>Gigante de Aço</t>
  </si>
  <si>
    <t>Início do trecho urbano</t>
  </si>
  <si>
    <t>BRM200 - São Roque/Romeiros - 17 de setembro de 2022</t>
  </si>
  <si>
    <t>Direção</t>
  </si>
  <si>
    <t>Rua Cel. Joaquim Augusto</t>
  </si>
  <si>
    <t>Fim da rua</t>
  </si>
  <si>
    <t>Fim da rodovia</t>
  </si>
  <si>
    <t>Rotatória</t>
  </si>
  <si>
    <t>Trevo de acesso a São Roque</t>
  </si>
  <si>
    <t>Seguir pela rodovia</t>
  </si>
  <si>
    <t>Rodovia Pres. Castelo Branco km54</t>
  </si>
  <si>
    <t>Entroncamento</t>
  </si>
  <si>
    <t>Estrada Turística Morro do Saboó</t>
  </si>
  <si>
    <t>Rodovia Lívio Tagliassachi</t>
  </si>
  <si>
    <t>Portal de São Roque</t>
  </si>
  <si>
    <t>Rodovia Pres. Castelo Branco km58</t>
  </si>
  <si>
    <t>Avenida Varanguéra</t>
  </si>
  <si>
    <t>Acesso à rodovia</t>
  </si>
  <si>
    <t>Siga em frente</t>
  </si>
  <si>
    <t>Siga à direita, sentido Araçariguama</t>
  </si>
  <si>
    <t>Siga pela Estrada sentido Araçariguama</t>
  </si>
  <si>
    <t>Vire à esquerda sentido prefeitura</t>
  </si>
  <si>
    <t>Vire à direita na rua Cel. Joaquim Augusto</t>
  </si>
  <si>
    <t>Siga pela terceira saída da rotatória</t>
  </si>
  <si>
    <t>Siga pela primeira saída sentido Sorocaba</t>
  </si>
  <si>
    <t>Siga pela rodovia</t>
  </si>
  <si>
    <t>Acesse o retorno para a Estr. Tur. Morro do Saboó</t>
  </si>
  <si>
    <t>Siga pela rodovia sentido São Roque</t>
  </si>
  <si>
    <t>Siga à esquerda para a Av. Brasil sentido Centro</t>
  </si>
  <si>
    <t>Avenida Brasil</t>
  </si>
  <si>
    <t>Conversão à esquerda</t>
  </si>
  <si>
    <t>Rua Professor Tibério Justo da Silva</t>
  </si>
  <si>
    <t>Siga na Av Três de Maio sentido Ski Mountain Park</t>
  </si>
  <si>
    <t>Siga pela rua Professor Tibério Justo da Silva</t>
  </si>
  <si>
    <t>Avenida Três de Maio</t>
  </si>
  <si>
    <t>Siga à esquerda sentido Ski Mountain Park</t>
  </si>
  <si>
    <t>Fim do asfalto</t>
  </si>
  <si>
    <t>Estrada da Serrinha</t>
  </si>
  <si>
    <t>Início da subida</t>
  </si>
  <si>
    <t>Categoria 3 (1,6km, média de 12,6%, máx 18,5%)</t>
  </si>
  <si>
    <t>Desça com muito cuidado!</t>
  </si>
  <si>
    <t>Conversão à direita</t>
  </si>
  <si>
    <t>Vire à direita sentido Sorocaba</t>
  </si>
  <si>
    <t>x</t>
  </si>
  <si>
    <t>o</t>
  </si>
  <si>
    <t>Siga em frente pela Avenida Varanguéra</t>
  </si>
  <si>
    <t>Siga à esquerda, sentido Bairro do Saboó</t>
  </si>
  <si>
    <t>Categoria 3 (2,9km, média de 6,1%, máx 14,9%)</t>
  </si>
  <si>
    <t>Siga à direita, sentido São Paulo</t>
  </si>
  <si>
    <t>Rotatória de acesso à rodovia</t>
  </si>
  <si>
    <t>Rodovia Presidente Castelo Branco</t>
  </si>
  <si>
    <t>Saia da rodovia sentido Araçariguama</t>
  </si>
  <si>
    <t>Saída 35</t>
  </si>
  <si>
    <t>Saia da rodovia logo após a passarela</t>
  </si>
  <si>
    <t>Rua Eufrides Moreira Bastos</t>
  </si>
  <si>
    <t>Categoria 3 (1,8km, média de 9,0%, máx 15,7%)</t>
  </si>
  <si>
    <t>Siga na 1a saída pela Estrada do Ingay</t>
  </si>
  <si>
    <t>Estrada do Ingay</t>
  </si>
  <si>
    <t>Siga à esquerda pela Estrada do Agricultor</t>
  </si>
  <si>
    <t>Estrada do Agricultor</t>
  </si>
  <si>
    <t>Siga à esquerda duas vezes pela Estrada da União</t>
  </si>
  <si>
    <t>Duas bifurcações seguidas</t>
  </si>
  <si>
    <t>Estrada da União</t>
  </si>
  <si>
    <t>Siga em frente para a Estrada do Agrônomo</t>
  </si>
  <si>
    <t>Siga à esquerda para a Estrada do Agricultor</t>
  </si>
  <si>
    <t>Fim da estrada</t>
  </si>
  <si>
    <t>Estrada do Agrônomo</t>
  </si>
  <si>
    <t>Início da descida</t>
  </si>
  <si>
    <t>Av. Mal. Mascarenhas de Moraes</t>
  </si>
  <si>
    <t>Siga 2a saída para permanecer na Av. Mal M Moraes</t>
  </si>
  <si>
    <t>Siga em frente pela Av. Mal. Mascarenhas de Moraes</t>
  </si>
  <si>
    <t>Fim da pista dupla</t>
  </si>
  <si>
    <t>Início de pista dupla</t>
  </si>
  <si>
    <t>Siga em frente pela Estrada do Votuparim</t>
  </si>
  <si>
    <t>Estrada do Votuparim</t>
  </si>
  <si>
    <t>Estrada Ecoturísitca do Suru</t>
  </si>
  <si>
    <t>Siga à direita pela Rodovia Pres. Castelo Branco</t>
  </si>
  <si>
    <t>Polícia Rodoviária Estadual</t>
  </si>
  <si>
    <t>Siga em frente na rodovia sentido Araçariguama</t>
  </si>
  <si>
    <t>Saída 48</t>
  </si>
  <si>
    <t>Siga pela direita sentido Pirapora do Bom Jesus</t>
  </si>
  <si>
    <t>Marginal de acesso</t>
  </si>
  <si>
    <t>Acesso ao Parque Industrial</t>
  </si>
  <si>
    <t>Pegue o acesso para Parque Industrial Morro Branco</t>
  </si>
  <si>
    <t>Portal de Pirapora do Bom Jesus</t>
  </si>
  <si>
    <t>Siga em frente pela Estrada Municipal</t>
  </si>
  <si>
    <t>Siga pela 2a saída sentido Pirapora do Bom Jesus</t>
  </si>
  <si>
    <t>Coversão à esquerda</t>
  </si>
  <si>
    <t>Mantenha a direita depois da ponte</t>
  </si>
  <si>
    <t>Siga à esquerda para se manter na estrada</t>
  </si>
  <si>
    <t>Curva fechada à direita</t>
  </si>
  <si>
    <t>Curva fechada à direita no final da descida</t>
  </si>
  <si>
    <t>Vire à direita para se manter na Est. dos Romeiros</t>
  </si>
  <si>
    <t>Contramão</t>
  </si>
  <si>
    <t>Vire à direita para a r. Ottoni Rodrigues da Silveira</t>
  </si>
  <si>
    <t>R. Ottoni Rodrigues da Silveria</t>
  </si>
  <si>
    <t>Vire à esquerda para a rua 24 de março</t>
  </si>
  <si>
    <t>Curva à esquerda</t>
  </si>
  <si>
    <t>Rua 24 de março</t>
  </si>
  <si>
    <t>Mantenha-se à esquerda para a rua 24 de março</t>
  </si>
  <si>
    <t>Vire à esquerda no posto para Est dos Romeiros</t>
  </si>
  <si>
    <t>Vire à direita e em seguida à esquerda</t>
  </si>
  <si>
    <t>Fim de pista dupla</t>
  </si>
  <si>
    <t>Vire à esquerda para se manter na Est. Romeiros</t>
  </si>
  <si>
    <t>Pegue a 1a saída para Estrada Municipal</t>
  </si>
  <si>
    <t>início da subida</t>
  </si>
  <si>
    <t>Rua Hum</t>
  </si>
  <si>
    <t>PC1 - Mirante do Saboó</t>
  </si>
  <si>
    <t>Avenida Brasil (lanchonete Bob's)</t>
  </si>
  <si>
    <t>Vire à esquerda na Avenida Anhanguera</t>
  </si>
  <si>
    <t>Avenida Anhanguera</t>
  </si>
  <si>
    <t>Siga à direita pela r. Prof. Tibério Justo da Silva</t>
  </si>
  <si>
    <t>Entrada do Sky Mountain Park</t>
  </si>
  <si>
    <t>Siga em frente até o fim do asfalto</t>
  </si>
  <si>
    <t>Controle de passagem, sem abastecimento</t>
  </si>
  <si>
    <t>Pegue 3a saída sentido centro pela Av. Bandeirantes</t>
  </si>
  <si>
    <t>Avenida Bandeirantes</t>
  </si>
  <si>
    <t>Pegue 1a saída pela Av. Brasil</t>
  </si>
  <si>
    <t>PC4  Virtual - placa Cacau Show</t>
  </si>
  <si>
    <t>Siga à esquerda para retorno</t>
  </si>
  <si>
    <t>Alça de acesso ao retorno</t>
  </si>
  <si>
    <t>Saia da rodovia para retorno</t>
  </si>
  <si>
    <t>Vire à esquerda para r. Otávio Firmino Moreira</t>
  </si>
  <si>
    <t>PC5 - Prefeitura Stana Parnaíba</t>
  </si>
  <si>
    <t>PC3 - Mirante do Saboó</t>
  </si>
  <si>
    <t>Siga em frente a para a rua José Pontes</t>
  </si>
  <si>
    <t>Rua Paraíso</t>
  </si>
  <si>
    <t>PC2  Virtual - Aldeia Parque</t>
  </si>
  <si>
    <t>Rua José Pontes</t>
  </si>
  <si>
    <t>Siga à esquerda para a Est. Ecoturísitca do Suru</t>
  </si>
  <si>
    <t>PC7 - Bike for Life Park</t>
  </si>
  <si>
    <t>PC6  Virtual - ecoparada Madero</t>
  </si>
  <si>
    <t>Portal da Estrada Parque Romeiros</t>
  </si>
  <si>
    <t>Siga em frente pela Estrada dos Romeiros</t>
  </si>
  <si>
    <t>Estrada dos Romeiros - Cabreúva</t>
  </si>
  <si>
    <t>Estrada dos Romeiros - Itu</t>
  </si>
  <si>
    <t>PC8 - fim da estrada</t>
  </si>
  <si>
    <t>Vire à esquerda pela ponte sobre o rio Tietê</t>
  </si>
  <si>
    <t>Curva à direita</t>
  </si>
  <si>
    <t>Mantenha-se à direita para a Est. dos Romeiros</t>
  </si>
  <si>
    <t>Chegada - Bike for Life Park</t>
  </si>
  <si>
    <t>Parque Industrial Morro Branco</t>
  </si>
  <si>
    <t>Av. Mal. Mascarenhas de Moraes, 1283</t>
  </si>
  <si>
    <t>Rodovia Presidente Castelo Branco km35</t>
  </si>
  <si>
    <t>Rodovia Presidente Castelo Branco km44</t>
  </si>
  <si>
    <t>Início da subida do "tira saia"</t>
  </si>
  <si>
    <t>Início da descida do "tira saia"</t>
  </si>
  <si>
    <t>(7,6km, média de -3,3%, máx 8,2%)</t>
  </si>
  <si>
    <t>(411m, média de 9,8%, max 12,8%)</t>
  </si>
  <si>
    <t>Siga pela Estrada sentido Pirapora do Bom Jesus</t>
  </si>
  <si>
    <t>(2,2km, média de -6,1%, máx 3,8%)</t>
  </si>
  <si>
    <t>(categoria 4 - 2,2km, média de 5,7%,max 13,1%)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</si>
</sst>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d/m/yy\ h:mm;@"/>
    <numFmt numFmtId="192" formatCode="[$-416]dddd\,\ d&quot; de &quot;mmmm&quot; de &quot;yyyy"/>
    <numFmt numFmtId="193" formatCode="&quot;Ativado&quot;;&quot;Ativado&quot;;&quot;Desativado&quot;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sz val="12"/>
      <name val="Trebuchet MS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20"/>
      <name val="Cambria"/>
      <family val="1"/>
    </font>
    <font>
      <b/>
      <sz val="10"/>
      <color indexed="8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2"/>
      <color indexed="9"/>
      <name val="Cambria"/>
      <family val="1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b/>
      <sz val="14"/>
      <color indexed="8"/>
      <name val="Cambria"/>
      <family val="1"/>
    </font>
    <font>
      <sz val="10"/>
      <color indexed="9"/>
      <name val="Cambria"/>
      <family val="1"/>
    </font>
    <font>
      <b/>
      <sz val="2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mbria"/>
      <family val="1"/>
    </font>
    <font>
      <b/>
      <sz val="14"/>
      <color theme="1"/>
      <name val="Cambria"/>
      <family val="1"/>
    </font>
    <font>
      <sz val="10"/>
      <color theme="0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3" fillId="0" borderId="0" xfId="0" applyFont="1" applyAlignment="1">
      <alignment/>
    </xf>
    <xf numFmtId="182" fontId="24" fillId="0" borderId="0" xfId="0" applyNumberFormat="1" applyFont="1" applyAlignment="1">
      <alignment horizontal="center"/>
    </xf>
    <xf numFmtId="182" fontId="23" fillId="0" borderId="0" xfId="0" applyNumberFormat="1" applyFont="1" applyAlignment="1">
      <alignment horizont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/>
    </xf>
    <xf numFmtId="0" fontId="23" fillId="0" borderId="0" xfId="0" applyFont="1" applyBorder="1" applyAlignment="1">
      <alignment/>
    </xf>
    <xf numFmtId="182" fontId="24" fillId="0" borderId="0" xfId="0" applyNumberFormat="1" applyFont="1" applyBorder="1" applyAlignment="1">
      <alignment horizontal="left" vertical="center" wrapText="1"/>
    </xf>
    <xf numFmtId="182" fontId="23" fillId="0" borderId="0" xfId="0" applyNumberFormat="1" applyFont="1" applyBorder="1" applyAlignment="1">
      <alignment horizontal="left" vertical="center" wrapText="1"/>
    </xf>
    <xf numFmtId="182" fontId="24" fillId="33" borderId="0" xfId="0" applyNumberFormat="1" applyFont="1" applyFill="1" applyBorder="1" applyAlignment="1">
      <alignment horizontal="left" vertical="center" wrapText="1"/>
    </xf>
    <xf numFmtId="182" fontId="23" fillId="33" borderId="0" xfId="0" applyNumberFormat="1" applyFont="1" applyFill="1" applyBorder="1" applyAlignment="1">
      <alignment horizontal="left" vertical="center" wrapText="1"/>
    </xf>
    <xf numFmtId="182" fontId="23" fillId="0" borderId="0" xfId="0" applyNumberFormat="1" applyFont="1" applyAlignment="1">
      <alignment/>
    </xf>
    <xf numFmtId="182" fontId="23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182" fontId="3" fillId="0" borderId="0" xfId="0" applyNumberFormat="1" applyFont="1" applyAlignment="1">
      <alignment horizontal="center" vertical="center"/>
    </xf>
    <xf numFmtId="182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34" borderId="10" xfId="0" applyFont="1" applyFill="1" applyBorder="1" applyAlignment="1">
      <alignment horizontal="left" vertical="center" wrapText="1"/>
    </xf>
    <xf numFmtId="182" fontId="28" fillId="0" borderId="10" xfId="0" applyNumberFormat="1" applyFont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left" vertical="center" wrapText="1"/>
    </xf>
    <xf numFmtId="0" fontId="27" fillId="33" borderId="10" xfId="0" applyFont="1" applyFill="1" applyBorder="1" applyAlignment="1">
      <alignment horizontal="left" vertical="center" wrapText="1"/>
    </xf>
    <xf numFmtId="0" fontId="28" fillId="33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182" fontId="5" fillId="0" borderId="10" xfId="0" applyNumberFormat="1" applyFont="1" applyBorder="1" applyAlignment="1">
      <alignment horizontal="center" vertical="center" wrapText="1"/>
    </xf>
    <xf numFmtId="0" fontId="27" fillId="36" borderId="10" xfId="0" applyFont="1" applyFill="1" applyBorder="1" applyAlignment="1">
      <alignment horizontal="left" vertical="center" wrapText="1"/>
    </xf>
    <xf numFmtId="0" fontId="28" fillId="36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182" fontId="5" fillId="33" borderId="10" xfId="0" applyNumberFormat="1" applyFont="1" applyFill="1" applyBorder="1" applyAlignment="1">
      <alignment horizontal="center" vertical="center" wrapText="1"/>
    </xf>
    <xf numFmtId="0" fontId="27" fillId="20" borderId="10" xfId="33" applyFont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30" fillId="34" borderId="10" xfId="0" applyFont="1" applyFill="1" applyBorder="1" applyAlignment="1">
      <alignment horizontal="left" vertical="center" wrapText="1"/>
    </xf>
    <xf numFmtId="182" fontId="27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1" fillId="36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182" fontId="26" fillId="0" borderId="10" xfId="0" applyNumberFormat="1" applyFont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8" fillId="33" borderId="10" xfId="0" applyFont="1" applyFill="1" applyBorder="1" applyAlignment="1">
      <alignment vertical="center" wrapText="1"/>
    </xf>
    <xf numFmtId="0" fontId="28" fillId="36" borderId="10" xfId="0" applyFont="1" applyFill="1" applyBorder="1" applyAlignment="1">
      <alignment vertical="center" wrapText="1"/>
    </xf>
    <xf numFmtId="0" fontId="27" fillId="36" borderId="10" xfId="0" applyFont="1" applyFill="1" applyBorder="1" applyAlignment="1">
      <alignment vertical="center" wrapText="1"/>
    </xf>
    <xf numFmtId="0" fontId="53" fillId="37" borderId="10" xfId="44" applyFont="1" applyFill="1" applyBorder="1" applyAlignment="1" applyProtection="1">
      <alignment horizontal="left" vertical="center" wrapText="1"/>
      <protection/>
    </xf>
    <xf numFmtId="20" fontId="54" fillId="0" borderId="0" xfId="0" applyNumberFormat="1" applyFont="1" applyAlignment="1">
      <alignment/>
    </xf>
    <xf numFmtId="182" fontId="5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182" fontId="27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bikeforlifepark/?ref=page_internal" TargetMode="External" /><Relationship Id="rId2" Type="http://schemas.openxmlformats.org/officeDocument/2006/relationships/hyperlink" Target="https://www.google.com.br/maps/@-23.5024405,-47.119811,3a,75y,353.68h,71.98t/data=!3m6!1e1!3m4!1sLBnkrFp2y4WrIgW3kGi47w!2e0!7i16384!8i8192" TargetMode="External" /><Relationship Id="rId3" Type="http://schemas.openxmlformats.org/officeDocument/2006/relationships/hyperlink" Target="https://www.google.com.br/maps/@-23.4746422,-47.1457678,3a,75y,243.02h,71.75t/data=!3m6!1e1!3m4!1sSuv3iCONcnNid4EoPMGW2Q!2e0!7i13312!8i6656" TargetMode="External" /><Relationship Id="rId4" Type="http://schemas.openxmlformats.org/officeDocument/2006/relationships/hyperlink" Target="https://www.google.com.br/maps/@-23.4746422,-47.1457678,3a,75y,243.02h,71.75t/data=!3m6!1e1!3m4!1sSuv3iCONcnNid4EoPMGW2Q!2e0!7i13312!8i6656" TargetMode="External" /><Relationship Id="rId5" Type="http://schemas.openxmlformats.org/officeDocument/2006/relationships/hyperlink" Target="https://www.google.com.br/maps/@-23.5140321,-46.9662009,3a,75y,211.4h,87.76t/data=!3m6!1e1!3m4!1si_vG-aOjBjE09kwKM6hbgQ!2e0!7i16384!8i8192" TargetMode="External" /><Relationship Id="rId6" Type="http://schemas.openxmlformats.org/officeDocument/2006/relationships/hyperlink" Target="https://www.google.com.br/maps/@-23.4670012,-46.9323871,3a,75y,66.66h,86.66t/data=!3m6!1e1!3m4!1s7vK7z27Ct2k91l6rtvdbLQ!2e0!7i16384!8i8192" TargetMode="External" /><Relationship Id="rId7" Type="http://schemas.openxmlformats.org/officeDocument/2006/relationships/hyperlink" Target="https://www.google.com.br/maps/@-23.413196,-47.0166207,3a,75y,65.11h,88.39t/data=!3m7!1e1!3m5!1sfce2WGVAezJ5vdLO7ZnytQ!2e0!6shttps:%2F%2Fstreetviewpixels-pa.googleapis.com%2Fv1%2Fthumbnail%3Fpanoid%3Dfce2WGVAezJ5vdLO7ZnytQ%26cb_client%3Dmaps_sv.tactile.gps%26w%3D203%26h%3D100%26yaw%3D270.7449%26pitch%3D0%26thumbfov%3D100!7i16384!8i8192" TargetMode="External" /><Relationship Id="rId8" Type="http://schemas.openxmlformats.org/officeDocument/2006/relationships/hyperlink" Target="https://www.google.com.br/maps/@-23.4641823,-47.0294419,3a,37.5y,352.02h,92.34t/data=!3m6!1e1!3m4!1s3tw1SVzeCY0Qonb2C3FCyw!2e0!7i16384!8i8192" TargetMode="External" /><Relationship Id="rId9" Type="http://schemas.openxmlformats.org/officeDocument/2006/relationships/hyperlink" Target="https://www.google.com.br/maps/@-23.413196,-47.0166207,3a,75y,65.11h,88.39t/data=!3m7!1e1!3m5!1sfce2WGVAezJ5vdLO7ZnytQ!2e0!6shttps:%2F%2Fstreetviewpixels-pa.googleapis.com%2Fv1%2Fthumbnail%3Fpanoid%3Dfce2WGVAezJ5vdLO7ZnytQ%26cb_client%3Dmaps_sv.tactile.gps%26w%3D203%26h%3D100%26yaw%3D270.7449%26pitch%3D0%26thumbfov%3D100!7i16384!8i8192" TargetMode="External" /><Relationship Id="rId10" Type="http://schemas.openxmlformats.org/officeDocument/2006/relationships/hyperlink" Target="https://www.google.com.br/maps/@-23.4125089,-47.0163215,3a,75y,165.35h,87.15t/data=!3m7!1e1!3m5!1sz0sNymkxL9dLHx9LexPjsA!2e0!6shttps:%2F%2Fstreetviewpixels-pa.googleapis.com%2Fv1%2Fthumbnail%3Fpanoid%3Dz0sNymkxL9dLHx9LexPjsA%26cb_client%3Dmaps_sv.tactile.gps%26w%3D203%26h%3D100%26yaw%3D92.73162%26pitch%3D0%26thumbfov%3D100!7i16384!8i8192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G97" sqref="G97"/>
    </sheetView>
  </sheetViews>
  <sheetFormatPr defaultColWidth="9.140625" defaultRowHeight="12.75"/>
  <cols>
    <col min="1" max="1" width="15.57421875" style="1" bestFit="1" customWidth="1"/>
    <col min="2" max="2" width="7.7109375" style="2" customWidth="1"/>
    <col min="3" max="3" width="8.28125" style="3" customWidth="1"/>
    <col min="4" max="4" width="8.28125" style="14" customWidth="1"/>
    <col min="5" max="5" width="38.7109375" style="1" customWidth="1"/>
    <col min="6" max="6" width="42.7109375" style="1" customWidth="1"/>
    <col min="7" max="7" width="50.7109375" style="1" customWidth="1"/>
    <col min="8" max="16384" width="9.140625" style="1" customWidth="1"/>
  </cols>
  <sheetData>
    <row r="1" spans="1:2" ht="25.5">
      <c r="A1" s="43">
        <v>0.2916666666666667</v>
      </c>
      <c r="B1" s="43">
        <v>0.0625</v>
      </c>
    </row>
    <row r="2" spans="2:7" s="4" customFormat="1" ht="39.75" customHeight="1" thickBot="1">
      <c r="B2" s="48" t="s">
        <v>20</v>
      </c>
      <c r="C2" s="48"/>
      <c r="D2" s="48"/>
      <c r="E2" s="48"/>
      <c r="F2" s="48"/>
      <c r="G2" s="48"/>
    </row>
    <row r="3" spans="2:7" s="13" customFormat="1" ht="24" customHeight="1" thickBot="1">
      <c r="B3" s="35" t="s">
        <v>7</v>
      </c>
      <c r="C3" s="35" t="s">
        <v>14</v>
      </c>
      <c r="D3" s="35" t="s">
        <v>21</v>
      </c>
      <c r="E3" s="34" t="s">
        <v>15</v>
      </c>
      <c r="F3" s="34" t="s">
        <v>16</v>
      </c>
      <c r="G3" s="34" t="s">
        <v>17</v>
      </c>
    </row>
    <row r="4" spans="2:7" s="5" customFormat="1" ht="39.75" customHeight="1" thickBot="1">
      <c r="B4" s="15">
        <v>0</v>
      </c>
      <c r="C4" s="15">
        <v>0</v>
      </c>
      <c r="D4" s="23" t="s">
        <v>62</v>
      </c>
      <c r="E4" s="42" t="s">
        <v>12</v>
      </c>
      <c r="F4" s="29" t="s">
        <v>159</v>
      </c>
      <c r="G4" s="17" t="str">
        <f>"Vistoria à partir de "&amp;HOUR(A1-B1)&amp;"h"&amp;MINUTE(A1-B1)&amp;" e largada às "&amp;HOUR(A1)&amp;"h0"&amp;MINUTE(A1)</f>
        <v>Vistoria à partir de 5h30 e largada às 7h00</v>
      </c>
    </row>
    <row r="5" spans="2:7" s="5" customFormat="1" ht="25.5" customHeight="1" thickBot="1">
      <c r="B5" s="15">
        <v>0.4</v>
      </c>
      <c r="C5" s="18">
        <f aca="true" t="shared" si="0" ref="C5:C14">B5-B4</f>
        <v>0.4</v>
      </c>
      <c r="D5" s="23" t="s">
        <v>9</v>
      </c>
      <c r="E5" s="19" t="s">
        <v>0</v>
      </c>
      <c r="F5" s="19" t="s">
        <v>124</v>
      </c>
      <c r="G5" s="19" t="s">
        <v>13</v>
      </c>
    </row>
    <row r="6" spans="2:7" s="5" customFormat="1" ht="25.5" customHeight="1" thickBot="1">
      <c r="B6" s="15">
        <v>0.5</v>
      </c>
      <c r="C6" s="18">
        <f t="shared" si="0"/>
        <v>0.09999999999999998</v>
      </c>
      <c r="D6" s="23" t="s">
        <v>10</v>
      </c>
      <c r="E6" s="24" t="s">
        <v>35</v>
      </c>
      <c r="F6" s="25" t="s">
        <v>1</v>
      </c>
      <c r="G6" s="25" t="s">
        <v>38</v>
      </c>
    </row>
    <row r="7" spans="2:7" s="5" customFormat="1" ht="25.5" customHeight="1" thickBot="1">
      <c r="B7" s="15">
        <v>5.9</v>
      </c>
      <c r="C7" s="18">
        <f t="shared" si="0"/>
        <v>5.4</v>
      </c>
      <c r="D7" s="23" t="s">
        <v>9</v>
      </c>
      <c r="E7" s="22" t="s">
        <v>0</v>
      </c>
      <c r="F7" s="21" t="s">
        <v>1</v>
      </c>
      <c r="G7" s="21" t="s">
        <v>37</v>
      </c>
    </row>
    <row r="8" spans="2:9" s="5" customFormat="1" ht="25.5" customHeight="1" thickBot="1">
      <c r="B8" s="15">
        <v>7.5</v>
      </c>
      <c r="C8" s="18">
        <f t="shared" si="0"/>
        <v>1.5999999999999996</v>
      </c>
      <c r="D8" s="23" t="s">
        <v>8</v>
      </c>
      <c r="E8" s="22" t="s">
        <v>18</v>
      </c>
      <c r="F8" s="21" t="s">
        <v>1</v>
      </c>
      <c r="G8" s="21" t="s">
        <v>36</v>
      </c>
      <c r="I8" s="32"/>
    </row>
    <row r="9" spans="2:9" s="5" customFormat="1" ht="25.5" customHeight="1" thickBot="1">
      <c r="B9" s="15">
        <v>8.2</v>
      </c>
      <c r="C9" s="18">
        <f t="shared" si="0"/>
        <v>0.6999999999999993</v>
      </c>
      <c r="D9" s="23" t="s">
        <v>8</v>
      </c>
      <c r="E9" s="22" t="s">
        <v>19</v>
      </c>
      <c r="F9" s="21" t="s">
        <v>1</v>
      </c>
      <c r="G9" s="21" t="s">
        <v>36</v>
      </c>
      <c r="I9" s="32"/>
    </row>
    <row r="10" spans="2:9" s="5" customFormat="1" ht="25.5" customHeight="1" thickBot="1">
      <c r="B10" s="15">
        <v>8.4</v>
      </c>
      <c r="C10" s="18">
        <f t="shared" si="0"/>
        <v>0.20000000000000107</v>
      </c>
      <c r="D10" s="23" t="s">
        <v>10</v>
      </c>
      <c r="E10" s="24" t="s">
        <v>24</v>
      </c>
      <c r="F10" s="25" t="s">
        <v>1</v>
      </c>
      <c r="G10" s="25" t="s">
        <v>39</v>
      </c>
      <c r="I10" s="32"/>
    </row>
    <row r="11" spans="2:7" ht="25.5" customHeight="1" thickBot="1">
      <c r="B11" s="15">
        <v>8.7</v>
      </c>
      <c r="C11" s="18">
        <f t="shared" si="0"/>
        <v>0.29999999999999893</v>
      </c>
      <c r="D11" s="23" t="s">
        <v>9</v>
      </c>
      <c r="E11" s="24" t="s">
        <v>23</v>
      </c>
      <c r="F11" s="25" t="s">
        <v>4</v>
      </c>
      <c r="G11" s="25" t="s">
        <v>40</v>
      </c>
    </row>
    <row r="12" spans="2:12" ht="25.5" customHeight="1" thickBot="1">
      <c r="B12" s="15">
        <v>8.9</v>
      </c>
      <c r="C12" s="18">
        <f t="shared" si="0"/>
        <v>0.20000000000000107</v>
      </c>
      <c r="D12" s="23" t="s">
        <v>8</v>
      </c>
      <c r="E12" s="24" t="s">
        <v>25</v>
      </c>
      <c r="F12" s="25" t="s">
        <v>22</v>
      </c>
      <c r="G12" s="25" t="s">
        <v>41</v>
      </c>
      <c r="I12" s="6"/>
      <c r="J12" s="7"/>
      <c r="K12" s="8"/>
      <c r="L12" s="6"/>
    </row>
    <row r="13" spans="2:7" ht="25.5" customHeight="1" thickBot="1">
      <c r="B13" s="15">
        <v>9.1</v>
      </c>
      <c r="C13" s="18">
        <f t="shared" si="0"/>
        <v>0.1999999999999993</v>
      </c>
      <c r="D13" s="23" t="s">
        <v>8</v>
      </c>
      <c r="E13" s="24" t="s">
        <v>25</v>
      </c>
      <c r="F13" s="25" t="s">
        <v>22</v>
      </c>
      <c r="G13" s="25" t="s">
        <v>42</v>
      </c>
    </row>
    <row r="14" spans="2:12" ht="25.5" customHeight="1" thickBot="1">
      <c r="B14" s="15">
        <v>13.5</v>
      </c>
      <c r="C14" s="18">
        <f t="shared" si="0"/>
        <v>4.4</v>
      </c>
      <c r="D14" s="23" t="s">
        <v>8</v>
      </c>
      <c r="E14" s="16" t="s">
        <v>26</v>
      </c>
      <c r="F14" s="26" t="s">
        <v>28</v>
      </c>
      <c r="G14" s="21" t="s">
        <v>43</v>
      </c>
      <c r="I14" s="6"/>
      <c r="J14" s="7"/>
      <c r="K14" s="8"/>
      <c r="L14" s="6"/>
    </row>
    <row r="15" spans="2:12" ht="25.5" customHeight="1" thickBot="1">
      <c r="B15" s="15">
        <v>17.6</v>
      </c>
      <c r="C15" s="18">
        <f aca="true" t="shared" si="1" ref="C15:C29">B15-B14</f>
        <v>4.100000000000001</v>
      </c>
      <c r="D15" s="23" t="s">
        <v>9</v>
      </c>
      <c r="E15" s="24" t="s">
        <v>3</v>
      </c>
      <c r="F15" s="25" t="s">
        <v>33</v>
      </c>
      <c r="G15" s="25" t="s">
        <v>44</v>
      </c>
      <c r="I15" s="6"/>
      <c r="J15" s="7"/>
      <c r="K15" s="8"/>
      <c r="L15" s="6"/>
    </row>
    <row r="16" spans="2:7" ht="39.75" customHeight="1" thickBot="1">
      <c r="B16" s="15">
        <v>26</v>
      </c>
      <c r="C16" s="18">
        <f t="shared" si="1"/>
        <v>8.399999999999999</v>
      </c>
      <c r="D16" s="23" t="s">
        <v>62</v>
      </c>
      <c r="E16" s="42" t="s">
        <v>125</v>
      </c>
      <c r="F16" s="29" t="s">
        <v>30</v>
      </c>
      <c r="G16" s="30" t="str">
        <f>"Hidratação. Abre às "&amp;HOUR((B16/30/24)+$A$1)&amp;"h"&amp;ROUNDDOWN(MINUTE((B16/30/24)+$A$1),-1)&amp;" e fecha às "&amp;HOUR((B16/15/24)+$A$1)&amp;"h"&amp;ROUNDUP(MINUTE((B16/15/24)+$A$1),-1)</f>
        <v>Hidratação. Abre às 7h50 e fecha às 8h50</v>
      </c>
    </row>
    <row r="17" spans="2:7" ht="25.5" customHeight="1" thickBot="1">
      <c r="B17" s="15">
        <v>27.8</v>
      </c>
      <c r="C17" s="18">
        <f t="shared" si="1"/>
        <v>1.8000000000000007</v>
      </c>
      <c r="D17" s="23" t="s">
        <v>9</v>
      </c>
      <c r="E17" s="24" t="s">
        <v>29</v>
      </c>
      <c r="F17" s="25" t="s">
        <v>30</v>
      </c>
      <c r="G17" s="25" t="s">
        <v>45</v>
      </c>
    </row>
    <row r="18" spans="2:12" ht="25.5" customHeight="1" thickBot="1">
      <c r="B18" s="15">
        <v>30.4</v>
      </c>
      <c r="C18" s="18">
        <f t="shared" si="1"/>
        <v>2.599999999999998</v>
      </c>
      <c r="D18" s="23" t="s">
        <v>8</v>
      </c>
      <c r="E18" s="16" t="s">
        <v>32</v>
      </c>
      <c r="F18" s="26" t="s">
        <v>31</v>
      </c>
      <c r="G18" s="21" t="s">
        <v>43</v>
      </c>
      <c r="I18" s="6"/>
      <c r="J18" s="7"/>
      <c r="K18" s="8"/>
      <c r="L18" s="6"/>
    </row>
    <row r="19" spans="2:12" ht="25.5" customHeight="1" thickBot="1">
      <c r="B19" s="15">
        <v>31.3</v>
      </c>
      <c r="C19" s="18">
        <f t="shared" si="1"/>
        <v>0.9000000000000021</v>
      </c>
      <c r="D19" s="23" t="s">
        <v>10</v>
      </c>
      <c r="E19" s="24" t="s">
        <v>0</v>
      </c>
      <c r="F19" s="25" t="s">
        <v>34</v>
      </c>
      <c r="G19" s="25" t="s">
        <v>46</v>
      </c>
      <c r="I19" s="6"/>
      <c r="J19" s="7"/>
      <c r="K19" s="8"/>
      <c r="L19" s="6"/>
    </row>
    <row r="20" spans="2:12" ht="25.5" customHeight="1" thickBot="1">
      <c r="B20" s="15">
        <v>32.3</v>
      </c>
      <c r="C20" s="18">
        <f t="shared" si="1"/>
        <v>0.9999999999999964</v>
      </c>
      <c r="D20" s="23" t="s">
        <v>10</v>
      </c>
      <c r="E20" s="24" t="s">
        <v>25</v>
      </c>
      <c r="F20" s="25" t="s">
        <v>126</v>
      </c>
      <c r="G20" s="25" t="s">
        <v>127</v>
      </c>
      <c r="I20" s="6"/>
      <c r="J20" s="7"/>
      <c r="K20" s="8"/>
      <c r="L20" s="6"/>
    </row>
    <row r="21" spans="2:7" ht="25.5" customHeight="1" thickBot="1">
      <c r="B21" s="15">
        <v>32.8</v>
      </c>
      <c r="C21" s="18">
        <f t="shared" si="1"/>
        <v>0.5</v>
      </c>
      <c r="D21" s="23" t="s">
        <v>9</v>
      </c>
      <c r="E21" s="24" t="s">
        <v>29</v>
      </c>
      <c r="F21" s="25" t="s">
        <v>128</v>
      </c>
      <c r="G21" s="25" t="s">
        <v>129</v>
      </c>
    </row>
    <row r="22" spans="2:12" ht="25.5" customHeight="1" thickBot="1">
      <c r="B22" s="15">
        <v>32.9</v>
      </c>
      <c r="C22" s="18">
        <f t="shared" si="1"/>
        <v>0.10000000000000142</v>
      </c>
      <c r="D22" s="23" t="s">
        <v>8</v>
      </c>
      <c r="E22" s="22" t="s">
        <v>25</v>
      </c>
      <c r="F22" s="29" t="s">
        <v>49</v>
      </c>
      <c r="G22" s="29" t="s">
        <v>51</v>
      </c>
      <c r="I22" s="6"/>
      <c r="J22" s="7"/>
      <c r="K22" s="8"/>
      <c r="L22" s="6"/>
    </row>
    <row r="23" spans="2:12" ht="25.5" customHeight="1" thickBot="1">
      <c r="B23" s="15">
        <v>33.2</v>
      </c>
      <c r="C23" s="18">
        <f t="shared" si="1"/>
        <v>0.30000000000000426</v>
      </c>
      <c r="D23" s="23" t="s">
        <v>10</v>
      </c>
      <c r="E23" s="24" t="s">
        <v>48</v>
      </c>
      <c r="F23" s="25" t="s">
        <v>49</v>
      </c>
      <c r="G23" s="25" t="s">
        <v>50</v>
      </c>
      <c r="I23" s="6"/>
      <c r="J23" s="7"/>
      <c r="K23" s="8"/>
      <c r="L23" s="6"/>
    </row>
    <row r="24" spans="2:12" ht="25.5" customHeight="1" thickBot="1">
      <c r="B24" s="15">
        <v>33.3</v>
      </c>
      <c r="C24" s="18">
        <f t="shared" si="1"/>
        <v>0.09999999999999432</v>
      </c>
      <c r="D24" s="23" t="s">
        <v>8</v>
      </c>
      <c r="E24" s="16" t="s">
        <v>0</v>
      </c>
      <c r="F24" s="26" t="s">
        <v>52</v>
      </c>
      <c r="G24" s="21" t="s">
        <v>53</v>
      </c>
      <c r="I24" s="6"/>
      <c r="J24" s="7"/>
      <c r="K24" s="8"/>
      <c r="L24" s="6"/>
    </row>
    <row r="25" spans="2:12" ht="25.5" customHeight="1" thickBot="1">
      <c r="B25" s="15">
        <v>34</v>
      </c>
      <c r="C25" s="18">
        <f t="shared" si="1"/>
        <v>0.7000000000000028</v>
      </c>
      <c r="D25" s="23" t="s">
        <v>8</v>
      </c>
      <c r="E25" s="16" t="s">
        <v>56</v>
      </c>
      <c r="F25" s="26" t="s">
        <v>55</v>
      </c>
      <c r="G25" s="21" t="s">
        <v>57</v>
      </c>
      <c r="I25" s="6"/>
      <c r="J25" s="7"/>
      <c r="K25" s="8"/>
      <c r="L25" s="6"/>
    </row>
    <row r="26" spans="2:12" ht="25.5" customHeight="1" thickBot="1">
      <c r="B26" s="15">
        <v>35</v>
      </c>
      <c r="C26" s="18">
        <f t="shared" si="1"/>
        <v>1</v>
      </c>
      <c r="D26" s="23" t="s">
        <v>8</v>
      </c>
      <c r="E26" s="16" t="s">
        <v>130</v>
      </c>
      <c r="F26" s="26" t="s">
        <v>55</v>
      </c>
      <c r="G26" s="21" t="s">
        <v>131</v>
      </c>
      <c r="I26" s="6"/>
      <c r="J26" s="7"/>
      <c r="K26" s="8"/>
      <c r="L26" s="6"/>
    </row>
    <row r="27" spans="2:12" ht="25.5" customHeight="1" thickBot="1">
      <c r="B27" s="15">
        <v>35.6</v>
      </c>
      <c r="C27" s="18">
        <f t="shared" si="1"/>
        <v>0.6000000000000014</v>
      </c>
      <c r="D27" s="23" t="s">
        <v>61</v>
      </c>
      <c r="E27" s="16" t="s">
        <v>54</v>
      </c>
      <c r="F27" s="26" t="s">
        <v>55</v>
      </c>
      <c r="G27" s="21" t="s">
        <v>27</v>
      </c>
      <c r="I27" s="6"/>
      <c r="J27" s="7"/>
      <c r="K27" s="8"/>
      <c r="L27" s="6"/>
    </row>
    <row r="28" spans="2:12" ht="39.75" customHeight="1" thickBot="1">
      <c r="B28" s="15">
        <v>35.3</v>
      </c>
      <c r="C28" s="18">
        <f t="shared" si="1"/>
        <v>-0.30000000000000426</v>
      </c>
      <c r="D28" s="27" t="s">
        <v>62</v>
      </c>
      <c r="E28" s="42" t="s">
        <v>145</v>
      </c>
      <c r="F28" s="26" t="s">
        <v>55</v>
      </c>
      <c r="G28" s="28" t="s">
        <v>132</v>
      </c>
      <c r="I28" s="6"/>
      <c r="J28" s="9"/>
      <c r="K28" s="10"/>
      <c r="L28" s="6"/>
    </row>
    <row r="29" spans="2:12" ht="25.5" customHeight="1" thickBot="1">
      <c r="B29" s="15">
        <v>35.3</v>
      </c>
      <c r="C29" s="18">
        <f t="shared" si="1"/>
        <v>0</v>
      </c>
      <c r="D29" s="23" t="s">
        <v>8</v>
      </c>
      <c r="E29" s="19" t="s">
        <v>2</v>
      </c>
      <c r="F29" s="19" t="s">
        <v>55</v>
      </c>
      <c r="G29" s="19" t="s">
        <v>58</v>
      </c>
      <c r="H29" s="11"/>
      <c r="I29" s="6"/>
      <c r="J29" s="7"/>
      <c r="K29" s="8"/>
      <c r="L29" s="6"/>
    </row>
    <row r="30" spans="2:12" ht="25.5" customHeight="1" thickBot="1">
      <c r="B30" s="15">
        <v>37.8</v>
      </c>
      <c r="C30" s="18">
        <f aca="true" t="shared" si="2" ref="C30:C96">B30-B29</f>
        <v>2.5</v>
      </c>
      <c r="D30" s="23" t="s">
        <v>8</v>
      </c>
      <c r="E30" s="22" t="s">
        <v>29</v>
      </c>
      <c r="F30" s="26" t="s">
        <v>52</v>
      </c>
      <c r="G30" s="29" t="s">
        <v>36</v>
      </c>
      <c r="H30" s="11"/>
      <c r="I30" s="6"/>
      <c r="J30" s="7"/>
      <c r="K30" s="8"/>
      <c r="L30" s="6"/>
    </row>
    <row r="31" spans="2:8" ht="25.5" customHeight="1" thickBot="1">
      <c r="B31" s="15">
        <v>37.9</v>
      </c>
      <c r="C31" s="18">
        <f t="shared" si="2"/>
        <v>0.10000000000000142</v>
      </c>
      <c r="D31" s="23" t="s">
        <v>9</v>
      </c>
      <c r="E31" s="24" t="s">
        <v>59</v>
      </c>
      <c r="F31" s="25" t="s">
        <v>52</v>
      </c>
      <c r="G31" s="25" t="s">
        <v>60</v>
      </c>
      <c r="H31" s="11"/>
    </row>
    <row r="32" spans="2:8" ht="25.5" customHeight="1" thickBot="1">
      <c r="B32" s="15">
        <v>38.2</v>
      </c>
      <c r="C32" s="18">
        <f t="shared" si="2"/>
        <v>0.30000000000000426</v>
      </c>
      <c r="D32" s="23" t="s">
        <v>8</v>
      </c>
      <c r="E32" s="24" t="s">
        <v>25</v>
      </c>
      <c r="F32" s="25" t="s">
        <v>49</v>
      </c>
      <c r="G32" s="25" t="s">
        <v>133</v>
      </c>
      <c r="H32" s="11"/>
    </row>
    <row r="33" spans="2:8" ht="25.5" customHeight="1" thickBot="1">
      <c r="B33" s="15">
        <v>38.9</v>
      </c>
      <c r="C33" s="18">
        <f t="shared" si="2"/>
        <v>0.6999999999999957</v>
      </c>
      <c r="D33" s="23" t="s">
        <v>8</v>
      </c>
      <c r="E33" s="24" t="s">
        <v>25</v>
      </c>
      <c r="F33" s="25" t="s">
        <v>134</v>
      </c>
      <c r="G33" s="25" t="s">
        <v>135</v>
      </c>
      <c r="H33" s="11"/>
    </row>
    <row r="34" spans="2:8" ht="25.5" customHeight="1" thickBot="1">
      <c r="B34" s="15">
        <v>39.5</v>
      </c>
      <c r="C34" s="18">
        <f t="shared" si="2"/>
        <v>0.6000000000000014</v>
      </c>
      <c r="D34" s="23" t="s">
        <v>8</v>
      </c>
      <c r="E34" s="22" t="s">
        <v>29</v>
      </c>
      <c r="F34" s="21" t="s">
        <v>47</v>
      </c>
      <c r="G34" s="29" t="s">
        <v>63</v>
      </c>
      <c r="H34" s="11"/>
    </row>
    <row r="35" spans="2:8" ht="25.5" customHeight="1" thickBot="1">
      <c r="B35" s="15">
        <v>40.8</v>
      </c>
      <c r="C35" s="18">
        <f t="shared" si="2"/>
        <v>1.2999999999999972</v>
      </c>
      <c r="D35" s="23" t="s">
        <v>8</v>
      </c>
      <c r="E35" s="22" t="s">
        <v>32</v>
      </c>
      <c r="F35" s="29" t="s">
        <v>34</v>
      </c>
      <c r="G35" s="29" t="s">
        <v>5</v>
      </c>
      <c r="H35" s="11"/>
    </row>
    <row r="36" spans="2:8" ht="25.5" customHeight="1" thickBot="1">
      <c r="B36" s="15">
        <v>43.4</v>
      </c>
      <c r="C36" s="18">
        <f t="shared" si="2"/>
        <v>2.6000000000000014</v>
      </c>
      <c r="D36" s="23" t="s">
        <v>10</v>
      </c>
      <c r="E36" s="24" t="s">
        <v>0</v>
      </c>
      <c r="F36" s="25" t="s">
        <v>31</v>
      </c>
      <c r="G36" s="33" t="s">
        <v>64</v>
      </c>
      <c r="H36" s="11"/>
    </row>
    <row r="37" spans="2:8" ht="39.75" customHeight="1" thickBot="1">
      <c r="B37" s="15">
        <v>45</v>
      </c>
      <c r="C37" s="18">
        <f t="shared" si="2"/>
        <v>1.6000000000000014</v>
      </c>
      <c r="D37" s="23" t="s">
        <v>62</v>
      </c>
      <c r="E37" s="42" t="s">
        <v>142</v>
      </c>
      <c r="F37" s="29" t="s">
        <v>30</v>
      </c>
      <c r="G37" s="30" t="str">
        <f>"Abastecimento. Abre às "&amp;HOUR((B37/30/24)+$A$1)&amp;"h"&amp;ROUNDDOWN(MINUTE((B37/30/24)+$A$1),-1)&amp;" e fecha às "&amp;HOUR((B37/15/24)+$A$1)&amp;"h0"&amp;ROUNDUP(MINUTE((B37/15/24)+$A$1),-1)</f>
        <v>Abastecimento. Abre às 8h30 e fecha às 10h00</v>
      </c>
      <c r="H37" s="11"/>
    </row>
    <row r="38" spans="2:8" ht="25.5" customHeight="1" thickBot="1">
      <c r="B38" s="15">
        <v>47.2</v>
      </c>
      <c r="C38" s="18">
        <f t="shared" si="2"/>
        <v>2.200000000000003</v>
      </c>
      <c r="D38" s="23" t="s">
        <v>8</v>
      </c>
      <c r="E38" s="20" t="s">
        <v>56</v>
      </c>
      <c r="F38" s="29" t="s">
        <v>30</v>
      </c>
      <c r="G38" s="21" t="s">
        <v>65</v>
      </c>
      <c r="H38" s="11"/>
    </row>
    <row r="39" spans="2:8" ht="25.5" customHeight="1" thickBot="1">
      <c r="B39" s="15">
        <v>53.1</v>
      </c>
      <c r="C39" s="18">
        <f t="shared" si="2"/>
        <v>5.899999999999999</v>
      </c>
      <c r="D39" s="23" t="s">
        <v>9</v>
      </c>
      <c r="E39" s="24" t="s">
        <v>67</v>
      </c>
      <c r="F39" s="25" t="s">
        <v>30</v>
      </c>
      <c r="G39" s="25" t="s">
        <v>66</v>
      </c>
      <c r="H39" s="11"/>
    </row>
    <row r="40" spans="2:10" ht="39.75" customHeight="1" thickBot="1">
      <c r="B40" s="15">
        <v>75</v>
      </c>
      <c r="C40" s="18">
        <f aca="true" t="shared" si="3" ref="C40:C50">B40-B39</f>
        <v>21.9</v>
      </c>
      <c r="D40" s="23" t="s">
        <v>62</v>
      </c>
      <c r="E40" s="42" t="s">
        <v>136</v>
      </c>
      <c r="F40" s="21" t="s">
        <v>161</v>
      </c>
      <c r="G40" s="28" t="s">
        <v>132</v>
      </c>
      <c r="H40" s="11"/>
      <c r="I40" s="7"/>
      <c r="J40" s="12"/>
    </row>
    <row r="41" spans="2:8" ht="25.5" customHeight="1" thickBot="1">
      <c r="B41" s="15">
        <v>75.1</v>
      </c>
      <c r="C41" s="18">
        <f t="shared" si="3"/>
        <v>0.09999999999999432</v>
      </c>
      <c r="D41" s="23" t="s">
        <v>9</v>
      </c>
      <c r="E41" s="24" t="s">
        <v>70</v>
      </c>
      <c r="F41" s="25" t="s">
        <v>68</v>
      </c>
      <c r="G41" s="25" t="s">
        <v>139</v>
      </c>
      <c r="H41" s="11"/>
    </row>
    <row r="42" spans="2:10" ht="25.5" customHeight="1" thickBot="1">
      <c r="B42" s="15">
        <v>75.5</v>
      </c>
      <c r="C42" s="18">
        <f t="shared" si="3"/>
        <v>0.4000000000000057</v>
      </c>
      <c r="D42" s="23" t="s">
        <v>10</v>
      </c>
      <c r="E42" s="24" t="s">
        <v>0</v>
      </c>
      <c r="F42" s="25" t="s">
        <v>138</v>
      </c>
      <c r="G42" s="25" t="s">
        <v>137</v>
      </c>
      <c r="H42" s="11"/>
      <c r="I42" s="7"/>
      <c r="J42" s="12"/>
    </row>
    <row r="43" spans="2:10" ht="25.5" customHeight="1" thickBot="1">
      <c r="B43" s="15">
        <v>75.8</v>
      </c>
      <c r="C43" s="18">
        <f t="shared" si="3"/>
        <v>0.29999999999999716</v>
      </c>
      <c r="D43" s="23" t="s">
        <v>8</v>
      </c>
      <c r="E43" s="20" t="s">
        <v>35</v>
      </c>
      <c r="F43" s="21"/>
      <c r="G43" s="21" t="s">
        <v>66</v>
      </c>
      <c r="H43" s="11"/>
      <c r="I43" s="7"/>
      <c r="J43" s="12"/>
    </row>
    <row r="44" spans="2:10" ht="25.5" customHeight="1" thickBot="1">
      <c r="B44" s="15">
        <v>78.8</v>
      </c>
      <c r="C44" s="18">
        <f t="shared" si="3"/>
        <v>3</v>
      </c>
      <c r="D44" s="23" t="s">
        <v>9</v>
      </c>
      <c r="E44" s="24" t="s">
        <v>59</v>
      </c>
      <c r="F44" s="25" t="s">
        <v>68</v>
      </c>
      <c r="G44" s="25" t="s">
        <v>71</v>
      </c>
      <c r="H44" s="11"/>
      <c r="I44" s="7"/>
      <c r="J44" s="12"/>
    </row>
    <row r="45" spans="2:10" ht="25.5" customHeight="1" thickBot="1">
      <c r="B45" s="15">
        <v>78.9</v>
      </c>
      <c r="C45" s="18">
        <f t="shared" si="3"/>
        <v>0.10000000000000853</v>
      </c>
      <c r="D45" s="23" t="s">
        <v>8</v>
      </c>
      <c r="E45" s="22" t="s">
        <v>56</v>
      </c>
      <c r="F45" s="29" t="s">
        <v>72</v>
      </c>
      <c r="G45" s="21" t="s">
        <v>73</v>
      </c>
      <c r="H45" s="11"/>
      <c r="I45" s="7"/>
      <c r="J45" s="12"/>
    </row>
    <row r="46" spans="2:10" ht="25.5" customHeight="1" thickBot="1">
      <c r="B46" s="15">
        <v>80.6</v>
      </c>
      <c r="C46" s="18">
        <f t="shared" si="3"/>
        <v>1.6999999999999886</v>
      </c>
      <c r="D46" s="23" t="s">
        <v>9</v>
      </c>
      <c r="E46" s="24" t="s">
        <v>25</v>
      </c>
      <c r="F46" s="25" t="s">
        <v>72</v>
      </c>
      <c r="G46" s="25" t="s">
        <v>74</v>
      </c>
      <c r="H46" s="11"/>
      <c r="I46" s="7"/>
      <c r="J46" s="12"/>
    </row>
    <row r="47" spans="2:10" ht="25.5" customHeight="1" thickBot="1">
      <c r="B47" s="15">
        <v>80.9</v>
      </c>
      <c r="C47" s="18">
        <f t="shared" si="3"/>
        <v>0.30000000000001137</v>
      </c>
      <c r="D47" s="23" t="s">
        <v>10</v>
      </c>
      <c r="E47" s="24" t="s">
        <v>0</v>
      </c>
      <c r="F47" s="25" t="s">
        <v>75</v>
      </c>
      <c r="G47" s="25" t="s">
        <v>76</v>
      </c>
      <c r="H47" s="11"/>
      <c r="I47" s="7"/>
      <c r="J47" s="12"/>
    </row>
    <row r="48" spans="2:10" ht="25.5" customHeight="1" thickBot="1">
      <c r="B48" s="15">
        <v>81.9</v>
      </c>
      <c r="C48" s="18">
        <f t="shared" si="3"/>
        <v>1</v>
      </c>
      <c r="D48" s="23" t="s">
        <v>10</v>
      </c>
      <c r="E48" s="24" t="s">
        <v>79</v>
      </c>
      <c r="F48" s="25" t="s">
        <v>77</v>
      </c>
      <c r="G48" s="25" t="s">
        <v>78</v>
      </c>
      <c r="H48" s="11"/>
      <c r="I48" s="7"/>
      <c r="J48" s="12"/>
    </row>
    <row r="49" spans="2:10" ht="25.5" customHeight="1" thickBot="1">
      <c r="B49" s="15">
        <v>82.9</v>
      </c>
      <c r="C49" s="18">
        <f t="shared" si="3"/>
        <v>1</v>
      </c>
      <c r="D49" s="23" t="s">
        <v>8</v>
      </c>
      <c r="E49" s="22" t="s">
        <v>29</v>
      </c>
      <c r="F49" s="29" t="s">
        <v>80</v>
      </c>
      <c r="G49" s="29" t="s">
        <v>81</v>
      </c>
      <c r="H49" s="11"/>
      <c r="I49" s="7"/>
      <c r="J49" s="12"/>
    </row>
    <row r="50" spans="2:10" ht="25.5" customHeight="1" thickBot="1">
      <c r="B50" s="15">
        <v>83.9</v>
      </c>
      <c r="C50" s="18">
        <f t="shared" si="3"/>
        <v>1</v>
      </c>
      <c r="D50" s="23" t="s">
        <v>10</v>
      </c>
      <c r="E50" s="24" t="s">
        <v>29</v>
      </c>
      <c r="F50" s="25" t="s">
        <v>84</v>
      </c>
      <c r="G50" s="25" t="s">
        <v>82</v>
      </c>
      <c r="H50" s="11"/>
      <c r="I50" s="7"/>
      <c r="J50" s="12"/>
    </row>
    <row r="51" spans="2:10" ht="25.5" customHeight="1" thickBot="1">
      <c r="B51" s="15">
        <v>83.4</v>
      </c>
      <c r="C51" s="18">
        <f t="shared" si="2"/>
        <v>-0.5</v>
      </c>
      <c r="D51" s="23" t="s">
        <v>8</v>
      </c>
      <c r="E51" s="22" t="s">
        <v>85</v>
      </c>
      <c r="F51" s="29" t="s">
        <v>77</v>
      </c>
      <c r="G51" s="29" t="s">
        <v>165</v>
      </c>
      <c r="H51" s="11"/>
      <c r="I51" s="7"/>
      <c r="J51" s="12"/>
    </row>
    <row r="52" spans="2:10" ht="25.5" customHeight="1" thickBot="1">
      <c r="B52" s="15">
        <v>84.3</v>
      </c>
      <c r="C52" s="18">
        <f>B52-B51</f>
        <v>0.8999999999999915</v>
      </c>
      <c r="D52" s="23" t="s">
        <v>10</v>
      </c>
      <c r="E52" s="24" t="s">
        <v>83</v>
      </c>
      <c r="F52" s="25" t="s">
        <v>77</v>
      </c>
      <c r="G52" s="25" t="s">
        <v>11</v>
      </c>
      <c r="H52" s="11"/>
      <c r="I52" s="7"/>
      <c r="J52" s="12"/>
    </row>
    <row r="53" spans="2:10" ht="25.5" customHeight="1" thickBot="1">
      <c r="B53" s="15">
        <v>87</v>
      </c>
      <c r="C53" s="18">
        <f t="shared" si="2"/>
        <v>2.700000000000003</v>
      </c>
      <c r="D53" s="23" t="s">
        <v>8</v>
      </c>
      <c r="E53" s="20" t="s">
        <v>25</v>
      </c>
      <c r="F53" s="29" t="s">
        <v>86</v>
      </c>
      <c r="G53" s="21" t="s">
        <v>87</v>
      </c>
      <c r="H53" s="11"/>
      <c r="I53" s="7"/>
      <c r="J53" s="12"/>
    </row>
    <row r="54" spans="2:10" ht="25.5" customHeight="1" thickBot="1">
      <c r="B54" s="15">
        <v>88.3</v>
      </c>
      <c r="C54" s="18">
        <f t="shared" si="2"/>
        <v>1.2999999999999972</v>
      </c>
      <c r="D54" s="23" t="s">
        <v>8</v>
      </c>
      <c r="E54" s="20" t="s">
        <v>90</v>
      </c>
      <c r="F54" s="29" t="s">
        <v>86</v>
      </c>
      <c r="G54" s="21" t="s">
        <v>88</v>
      </c>
      <c r="H54" s="11"/>
      <c r="I54" s="7"/>
      <c r="J54" s="12"/>
    </row>
    <row r="55" spans="2:10" ht="39.75" customHeight="1" thickBot="1">
      <c r="B55" s="15">
        <v>88.5</v>
      </c>
      <c r="C55" s="18">
        <f>B55-B54</f>
        <v>0.20000000000000284</v>
      </c>
      <c r="D55" s="23" t="s">
        <v>62</v>
      </c>
      <c r="E55" s="42" t="s">
        <v>141</v>
      </c>
      <c r="F55" s="29" t="s">
        <v>160</v>
      </c>
      <c r="G55" s="30" t="str">
        <f>"Abastecimento. Abre às "&amp;HOUR((B55/30/24)+$A$1)&amp;"h"&amp;ROUNDDOWN(MINUTE((B55/30/24)+$A$1),-1)&amp;" e fecha às "&amp;HOUR((B55/15/24)+$A$1)+1&amp;"h00"</f>
        <v>Abastecimento. Abre às 9h50 e fecha às 13h00</v>
      </c>
      <c r="H55" s="11"/>
      <c r="I55" s="7"/>
      <c r="J55" s="12"/>
    </row>
    <row r="56" spans="2:10" ht="25.5" customHeight="1" thickBot="1">
      <c r="B56" s="15">
        <v>89.3</v>
      </c>
      <c r="C56" s="18">
        <f>B56-B55</f>
        <v>0.7999999999999972</v>
      </c>
      <c r="D56" s="23" t="s">
        <v>8</v>
      </c>
      <c r="E56" s="20" t="s">
        <v>89</v>
      </c>
      <c r="F56" s="29" t="s">
        <v>86</v>
      </c>
      <c r="G56" s="21" t="s">
        <v>91</v>
      </c>
      <c r="H56" s="11"/>
      <c r="I56" s="7"/>
      <c r="J56" s="12"/>
    </row>
    <row r="57" spans="2:10" ht="25.5" customHeight="1" thickBot="1">
      <c r="B57" s="15">
        <v>89.6</v>
      </c>
      <c r="C57" s="18">
        <f aca="true" t="shared" si="4" ref="C57:C67">B57-B56</f>
        <v>0.29999999999999716</v>
      </c>
      <c r="D57" s="23" t="s">
        <v>10</v>
      </c>
      <c r="E57" s="24" t="s">
        <v>48</v>
      </c>
      <c r="F57" s="25" t="s">
        <v>92</v>
      </c>
      <c r="G57" s="25" t="s">
        <v>140</v>
      </c>
      <c r="H57" s="11"/>
      <c r="I57" s="7"/>
      <c r="J57" s="12"/>
    </row>
    <row r="58" spans="2:10" ht="25.5" customHeight="1" thickBot="1">
      <c r="B58" s="15">
        <v>90</v>
      </c>
      <c r="C58" s="18">
        <f t="shared" si="4"/>
        <v>0.4000000000000057</v>
      </c>
      <c r="D58" s="23" t="s">
        <v>8</v>
      </c>
      <c r="E58" s="20" t="s">
        <v>25</v>
      </c>
      <c r="F58" s="29" t="s">
        <v>144</v>
      </c>
      <c r="G58" s="21" t="s">
        <v>143</v>
      </c>
      <c r="H58" s="11"/>
      <c r="I58" s="7"/>
      <c r="J58" s="12"/>
    </row>
    <row r="59" spans="2:10" ht="25.5" customHeight="1" thickBot="1">
      <c r="B59" s="15">
        <v>90.3</v>
      </c>
      <c r="C59" s="18">
        <f t="shared" si="4"/>
        <v>0.29999999999999716</v>
      </c>
      <c r="D59" s="23" t="s">
        <v>10</v>
      </c>
      <c r="E59" s="24" t="s">
        <v>29</v>
      </c>
      <c r="F59" s="25" t="s">
        <v>146</v>
      </c>
      <c r="G59" s="25" t="s">
        <v>147</v>
      </c>
      <c r="H59" s="11"/>
      <c r="I59" s="7"/>
      <c r="J59" s="12"/>
    </row>
    <row r="60" spans="2:10" ht="25.5" customHeight="1" thickBot="1">
      <c r="B60" s="15">
        <v>101.1</v>
      </c>
      <c r="C60" s="18">
        <f t="shared" si="4"/>
        <v>10.799999999999997</v>
      </c>
      <c r="D60" s="23" t="s">
        <v>9</v>
      </c>
      <c r="E60" s="24" t="s">
        <v>83</v>
      </c>
      <c r="F60" s="25" t="s">
        <v>93</v>
      </c>
      <c r="G60" s="25" t="s">
        <v>94</v>
      </c>
      <c r="H60" s="11"/>
      <c r="I60" s="7"/>
      <c r="J60" s="12"/>
    </row>
    <row r="61" spans="2:10" ht="39.75" customHeight="1" thickBot="1">
      <c r="B61" s="15">
        <v>103.4</v>
      </c>
      <c r="C61" s="18">
        <f t="shared" si="4"/>
        <v>2.3000000000000114</v>
      </c>
      <c r="D61" s="23" t="s">
        <v>62</v>
      </c>
      <c r="E61" s="42" t="s">
        <v>149</v>
      </c>
      <c r="F61" s="21" t="s">
        <v>162</v>
      </c>
      <c r="G61" s="28" t="s">
        <v>132</v>
      </c>
      <c r="H61" s="11"/>
      <c r="I61" s="7"/>
      <c r="J61" s="12"/>
    </row>
    <row r="62" spans="2:10" ht="25.5" customHeight="1" thickBot="1">
      <c r="B62" s="15">
        <v>105.2</v>
      </c>
      <c r="C62" s="18">
        <f t="shared" si="4"/>
        <v>1.7999999999999972</v>
      </c>
      <c r="D62" s="23" t="s">
        <v>8</v>
      </c>
      <c r="E62" s="20" t="s">
        <v>95</v>
      </c>
      <c r="F62" s="21" t="s">
        <v>68</v>
      </c>
      <c r="G62" s="21" t="s">
        <v>96</v>
      </c>
      <c r="H62" s="11"/>
      <c r="I62" s="7"/>
      <c r="J62" s="12"/>
    </row>
    <row r="63" spans="2:10" ht="25.5" customHeight="1" thickBot="1">
      <c r="B63" s="15">
        <v>106.3</v>
      </c>
      <c r="C63" s="18">
        <f t="shared" si="4"/>
        <v>1.0999999999999943</v>
      </c>
      <c r="D63" s="23" t="s">
        <v>9</v>
      </c>
      <c r="E63" s="24" t="s">
        <v>97</v>
      </c>
      <c r="F63" s="25" t="s">
        <v>68</v>
      </c>
      <c r="G63" s="25" t="s">
        <v>69</v>
      </c>
      <c r="H63" s="11"/>
      <c r="I63" s="7"/>
      <c r="J63" s="12"/>
    </row>
    <row r="64" spans="2:10" ht="25.5" customHeight="1" thickBot="1">
      <c r="B64" s="15">
        <v>106.8</v>
      </c>
      <c r="C64" s="18">
        <f t="shared" si="4"/>
        <v>0.5</v>
      </c>
      <c r="D64" s="23" t="s">
        <v>9</v>
      </c>
      <c r="E64" s="24" t="s">
        <v>0</v>
      </c>
      <c r="F64" s="25" t="s">
        <v>99</v>
      </c>
      <c r="G64" s="25" t="s">
        <v>98</v>
      </c>
      <c r="H64" s="11"/>
      <c r="I64" s="7"/>
      <c r="J64" s="12"/>
    </row>
    <row r="65" spans="2:10" ht="25.5" customHeight="1" thickBot="1">
      <c r="B65" s="15">
        <v>114.4</v>
      </c>
      <c r="C65" s="18">
        <f t="shared" si="4"/>
        <v>7.6000000000000085</v>
      </c>
      <c r="D65" s="23" t="s">
        <v>9</v>
      </c>
      <c r="E65" s="24" t="s">
        <v>100</v>
      </c>
      <c r="F65" s="25" t="s">
        <v>1</v>
      </c>
      <c r="G65" s="25" t="s">
        <v>101</v>
      </c>
      <c r="H65" s="11"/>
      <c r="I65" s="6"/>
      <c r="J65" s="6"/>
    </row>
    <row r="66" spans="2:10" ht="25.5" customHeight="1" thickBot="1">
      <c r="B66" s="15">
        <v>114.5</v>
      </c>
      <c r="C66" s="18">
        <f t="shared" si="4"/>
        <v>0.09999999999999432</v>
      </c>
      <c r="D66" s="23" t="s">
        <v>9</v>
      </c>
      <c r="E66" s="36" t="s">
        <v>123</v>
      </c>
      <c r="F66" s="29" t="s">
        <v>159</v>
      </c>
      <c r="G66" s="45" t="s">
        <v>166</v>
      </c>
      <c r="H66" s="11"/>
      <c r="I66" s="6"/>
      <c r="J66" s="6"/>
    </row>
    <row r="67" spans="2:10" ht="39.75" customHeight="1" thickBot="1">
      <c r="B67" s="15">
        <v>115</v>
      </c>
      <c r="C67" s="18">
        <f t="shared" si="4"/>
        <v>0.5</v>
      </c>
      <c r="D67" s="23" t="s">
        <v>62</v>
      </c>
      <c r="E67" s="42" t="s">
        <v>148</v>
      </c>
      <c r="F67" s="29" t="s">
        <v>159</v>
      </c>
      <c r="G67" s="30" t="str">
        <f>"Abastecimento. Abre às "&amp;HOUR((B67/30/24)+$A$1)&amp;"h"&amp;MINUTE((B67/30/24)+$A$1)&amp;" e fecha às "&amp;HOUR((B67/15/24)+$A$1)&amp;"h"&amp;MINUTE((B67/15/24)+$A$1)</f>
        <v>Abastecimento. Abre às 10h50 e fecha às 14h40</v>
      </c>
      <c r="H67" s="11"/>
      <c r="I67" s="6"/>
      <c r="J67" s="6"/>
    </row>
    <row r="68" spans="2:10" ht="25.5" customHeight="1" thickBot="1">
      <c r="B68" s="15">
        <v>115.6</v>
      </c>
      <c r="C68" s="18">
        <f>B68-B66</f>
        <v>1.0999999999999943</v>
      </c>
      <c r="D68" s="23" t="s">
        <v>9</v>
      </c>
      <c r="E68" s="19" t="s">
        <v>0</v>
      </c>
      <c r="F68" s="19" t="s">
        <v>124</v>
      </c>
      <c r="G68" s="19" t="s">
        <v>13</v>
      </c>
      <c r="H68" s="11"/>
      <c r="I68" s="6"/>
      <c r="J68" s="6"/>
    </row>
    <row r="69" spans="2:10" ht="25.5" customHeight="1" thickBot="1">
      <c r="B69" s="15">
        <v>115.7</v>
      </c>
      <c r="C69" s="18">
        <f>B69-B66</f>
        <v>1.2000000000000028</v>
      </c>
      <c r="D69" s="23" t="s">
        <v>9</v>
      </c>
      <c r="E69" s="24" t="s">
        <v>35</v>
      </c>
      <c r="F69" s="25" t="s">
        <v>1</v>
      </c>
      <c r="G69" s="25" t="s">
        <v>167</v>
      </c>
      <c r="H69" s="11"/>
      <c r="I69" s="6"/>
      <c r="J69" s="6"/>
    </row>
    <row r="70" spans="2:10" ht="25.5" customHeight="1" thickBot="1">
      <c r="B70" s="15">
        <v>117.6</v>
      </c>
      <c r="C70" s="18">
        <f>B70-B67</f>
        <v>2.5999999999999943</v>
      </c>
      <c r="D70" s="23" t="s">
        <v>8</v>
      </c>
      <c r="E70" s="20" t="s">
        <v>102</v>
      </c>
      <c r="F70" s="29" t="s">
        <v>1</v>
      </c>
      <c r="G70" s="21" t="s">
        <v>103</v>
      </c>
      <c r="H70" s="11"/>
      <c r="I70" s="6"/>
      <c r="J70" s="6"/>
    </row>
    <row r="71" spans="2:8" ht="25.5" customHeight="1" thickBot="1">
      <c r="B71" s="15">
        <v>117.7</v>
      </c>
      <c r="C71" s="18">
        <f t="shared" si="2"/>
        <v>0.10000000000000853</v>
      </c>
      <c r="D71" s="23" t="s">
        <v>8</v>
      </c>
      <c r="E71" s="22" t="s">
        <v>25</v>
      </c>
      <c r="F71" s="29" t="s">
        <v>1</v>
      </c>
      <c r="G71" s="29" t="s">
        <v>104</v>
      </c>
      <c r="H71" s="11"/>
    </row>
    <row r="72" spans="2:8" ht="25.5" customHeight="1" thickBot="1">
      <c r="B72" s="15">
        <v>118.2</v>
      </c>
      <c r="C72" s="18">
        <f t="shared" si="2"/>
        <v>0.5</v>
      </c>
      <c r="D72" s="23" t="s">
        <v>10</v>
      </c>
      <c r="E72" s="24" t="s">
        <v>105</v>
      </c>
      <c r="F72" s="25" t="s">
        <v>6</v>
      </c>
      <c r="G72" s="25" t="s">
        <v>118</v>
      </c>
      <c r="H72" s="11"/>
    </row>
    <row r="73" spans="2:8" ht="25.5" customHeight="1" thickBot="1">
      <c r="B73" s="15">
        <v>118.3</v>
      </c>
      <c r="C73" s="18">
        <f t="shared" si="2"/>
        <v>0.09999999999999432</v>
      </c>
      <c r="D73" s="23" t="s">
        <v>9</v>
      </c>
      <c r="E73" s="24" t="s">
        <v>0</v>
      </c>
      <c r="F73" s="25" t="s">
        <v>6</v>
      </c>
      <c r="G73" s="25" t="s">
        <v>106</v>
      </c>
      <c r="H73" s="11"/>
    </row>
    <row r="74" spans="2:8" ht="25.5" customHeight="1" thickBot="1">
      <c r="B74" s="15">
        <v>118.4</v>
      </c>
      <c r="C74" s="18">
        <f t="shared" si="2"/>
        <v>0.10000000000000853</v>
      </c>
      <c r="D74" s="23" t="s">
        <v>10</v>
      </c>
      <c r="E74" s="24" t="s">
        <v>0</v>
      </c>
      <c r="F74" s="25" t="s">
        <v>6</v>
      </c>
      <c r="G74" s="25" t="s">
        <v>107</v>
      </c>
      <c r="H74" s="11"/>
    </row>
    <row r="75" spans="2:8" ht="25.5" customHeight="1" thickBot="1">
      <c r="B75" s="15">
        <v>122.4</v>
      </c>
      <c r="C75" s="18">
        <f t="shared" si="2"/>
        <v>4</v>
      </c>
      <c r="D75" s="23" t="s">
        <v>8</v>
      </c>
      <c r="E75" s="20" t="s">
        <v>164</v>
      </c>
      <c r="F75" s="29" t="s">
        <v>6</v>
      </c>
      <c r="G75" s="21" t="s">
        <v>168</v>
      </c>
      <c r="H75" s="11"/>
    </row>
    <row r="76" spans="2:8" ht="25.5" customHeight="1" thickBot="1">
      <c r="B76" s="15">
        <v>124.3</v>
      </c>
      <c r="C76" s="18">
        <f t="shared" si="2"/>
        <v>1.8999999999999915</v>
      </c>
      <c r="D76" s="23" t="s">
        <v>8</v>
      </c>
      <c r="E76" s="19" t="s">
        <v>108</v>
      </c>
      <c r="F76" s="19" t="s">
        <v>6</v>
      </c>
      <c r="G76" s="19" t="s">
        <v>109</v>
      </c>
      <c r="H76" s="11"/>
    </row>
    <row r="77" spans="2:7" ht="25.5" customHeight="1" thickBot="1">
      <c r="B77" s="31">
        <v>140.7</v>
      </c>
      <c r="C77" s="18">
        <f t="shared" si="2"/>
        <v>16.39999999999999</v>
      </c>
      <c r="D77" s="23" t="s">
        <v>9</v>
      </c>
      <c r="E77" s="24" t="s">
        <v>59</v>
      </c>
      <c r="F77" s="25" t="s">
        <v>6</v>
      </c>
      <c r="G77" s="25" t="s">
        <v>110</v>
      </c>
    </row>
    <row r="78" spans="2:7" ht="25.5" customHeight="1" thickBot="1">
      <c r="B78" s="31">
        <v>141.9</v>
      </c>
      <c r="C78" s="18">
        <f t="shared" si="2"/>
        <v>1.200000000000017</v>
      </c>
      <c r="D78" s="23" t="s">
        <v>9</v>
      </c>
      <c r="E78" s="24" t="s">
        <v>59</v>
      </c>
      <c r="F78" s="25" t="s">
        <v>6</v>
      </c>
      <c r="G78" s="25" t="s">
        <v>110</v>
      </c>
    </row>
    <row r="79" spans="2:7" ht="25.5" customHeight="1" thickBot="1">
      <c r="B79" s="31">
        <v>143</v>
      </c>
      <c r="C79" s="18">
        <f t="shared" si="2"/>
        <v>1.0999999999999943</v>
      </c>
      <c r="D79" s="23" t="s">
        <v>8</v>
      </c>
      <c r="E79" s="22" t="s">
        <v>150</v>
      </c>
      <c r="F79" s="29" t="s">
        <v>152</v>
      </c>
      <c r="G79" s="29" t="s">
        <v>151</v>
      </c>
    </row>
    <row r="80" spans="2:7" ht="25.5" customHeight="1" thickBot="1">
      <c r="B80" s="31">
        <v>158.2</v>
      </c>
      <c r="C80" s="18">
        <f t="shared" si="2"/>
        <v>15.199999999999989</v>
      </c>
      <c r="D80" s="23" t="s">
        <v>8</v>
      </c>
      <c r="E80" s="22" t="s">
        <v>150</v>
      </c>
      <c r="F80" s="29" t="s">
        <v>153</v>
      </c>
      <c r="G80" s="29" t="s">
        <v>151</v>
      </c>
    </row>
    <row r="81" spans="2:7" ht="39.75" customHeight="1" thickBot="1">
      <c r="B81" s="31">
        <v>158.3</v>
      </c>
      <c r="C81" s="18">
        <f t="shared" si="2"/>
        <v>0.10000000000002274</v>
      </c>
      <c r="D81" s="23" t="s">
        <v>62</v>
      </c>
      <c r="E81" s="42" t="s">
        <v>154</v>
      </c>
      <c r="F81" s="29" t="s">
        <v>153</v>
      </c>
      <c r="G81" s="30" t="str">
        <f>"Abastecimento. Abre às "&amp;HOUR((B81/30/24)+$A$1)&amp;"h"&amp;ROUNDDOWN(MINUTE((B81/30/24)+$A$1),-1)&amp;" e fecha às "&amp;HOUR((B81/15/24)+$A$1)&amp;"h"&amp;ROUNDUP(MINUTE((B81/15/24)+$A$1),-1)</f>
        <v>Abastecimento. Abre às 12h10 e fecha às 17h40</v>
      </c>
    </row>
    <row r="82" spans="2:7" ht="25.5" customHeight="1" thickBot="1">
      <c r="B82" s="31">
        <v>158.4</v>
      </c>
      <c r="C82" s="18">
        <f t="shared" si="2"/>
        <v>0.09999999999999432</v>
      </c>
      <c r="D82" s="23" t="s">
        <v>8</v>
      </c>
      <c r="E82" s="22" t="s">
        <v>150</v>
      </c>
      <c r="F82" s="29" t="s">
        <v>153</v>
      </c>
      <c r="G82" s="29" t="s">
        <v>151</v>
      </c>
    </row>
    <row r="83" spans="2:7" ht="25.5" customHeight="1" thickBot="1">
      <c r="B83" s="31">
        <v>173.6</v>
      </c>
      <c r="C83" s="18">
        <f t="shared" si="2"/>
        <v>15.199999999999989</v>
      </c>
      <c r="D83" s="23" t="s">
        <v>8</v>
      </c>
      <c r="E83" s="22" t="s">
        <v>150</v>
      </c>
      <c r="F83" s="29" t="s">
        <v>152</v>
      </c>
      <c r="G83" s="29" t="s">
        <v>151</v>
      </c>
    </row>
    <row r="84" spans="2:7" ht="25.5" customHeight="1" thickBot="1">
      <c r="B84" s="31">
        <v>174.4</v>
      </c>
      <c r="C84" s="18">
        <f t="shared" si="2"/>
        <v>0.8000000000000114</v>
      </c>
      <c r="D84" s="23" t="s">
        <v>9</v>
      </c>
      <c r="E84" s="24" t="s">
        <v>111</v>
      </c>
      <c r="F84" s="25" t="s">
        <v>6</v>
      </c>
      <c r="G84" s="25" t="s">
        <v>112</v>
      </c>
    </row>
    <row r="85" spans="2:7" ht="25.5" customHeight="1" thickBot="1">
      <c r="B85" s="31">
        <v>174.6</v>
      </c>
      <c r="C85" s="18">
        <f t="shared" si="2"/>
        <v>0.19999999999998863</v>
      </c>
      <c r="D85" s="23" t="s">
        <v>10</v>
      </c>
      <c r="E85" s="24" t="s">
        <v>48</v>
      </c>
      <c r="F85" s="25" t="s">
        <v>113</v>
      </c>
      <c r="G85" s="25" t="s">
        <v>114</v>
      </c>
    </row>
    <row r="86" spans="2:7" ht="25.5" customHeight="1" thickBot="1">
      <c r="B86" s="46">
        <v>174.8</v>
      </c>
      <c r="C86" s="18">
        <f t="shared" si="2"/>
        <v>0.20000000000001705</v>
      </c>
      <c r="D86" s="44" t="s">
        <v>8</v>
      </c>
      <c r="E86" s="36" t="s">
        <v>115</v>
      </c>
      <c r="F86" s="37" t="s">
        <v>116</v>
      </c>
      <c r="G86" s="37" t="s">
        <v>117</v>
      </c>
    </row>
    <row r="87" spans="2:7" ht="25.5" customHeight="1" thickBot="1">
      <c r="B87" s="46">
        <v>174.9</v>
      </c>
      <c r="C87" s="18">
        <f t="shared" si="2"/>
        <v>0.09999999999999432</v>
      </c>
      <c r="D87" s="23" t="s">
        <v>9</v>
      </c>
      <c r="E87" s="41" t="s">
        <v>90</v>
      </c>
      <c r="F87" s="40" t="s">
        <v>116</v>
      </c>
      <c r="G87" s="40" t="s">
        <v>119</v>
      </c>
    </row>
    <row r="88" spans="2:7" ht="25.5" customHeight="1" thickBot="1">
      <c r="B88" s="47">
        <v>176</v>
      </c>
      <c r="C88" s="18">
        <f t="shared" si="2"/>
        <v>1.0999999999999943</v>
      </c>
      <c r="D88" s="23" t="s">
        <v>10</v>
      </c>
      <c r="E88" s="41" t="s">
        <v>120</v>
      </c>
      <c r="F88" s="40" t="s">
        <v>6</v>
      </c>
      <c r="G88" s="40" t="s">
        <v>121</v>
      </c>
    </row>
    <row r="89" spans="2:7" ht="25.5" customHeight="1" thickBot="1">
      <c r="B89" s="46">
        <v>192.2</v>
      </c>
      <c r="C89" s="18">
        <f t="shared" si="2"/>
        <v>16.19999999999999</v>
      </c>
      <c r="D89" s="23" t="s">
        <v>8</v>
      </c>
      <c r="E89" s="36" t="s">
        <v>163</v>
      </c>
      <c r="F89" s="38" t="s">
        <v>6</v>
      </c>
      <c r="G89" s="39" t="s">
        <v>169</v>
      </c>
    </row>
    <row r="90" spans="2:7" ht="25.5" customHeight="1" thickBot="1">
      <c r="B90" s="47">
        <v>197.9</v>
      </c>
      <c r="C90" s="18">
        <f t="shared" si="2"/>
        <v>5.700000000000017</v>
      </c>
      <c r="D90" s="23" t="s">
        <v>9</v>
      </c>
      <c r="E90" s="36" t="s">
        <v>0</v>
      </c>
      <c r="F90" s="38" t="s">
        <v>6</v>
      </c>
      <c r="G90" s="39" t="s">
        <v>157</v>
      </c>
    </row>
    <row r="91" spans="2:7" ht="25.5" customHeight="1" thickBot="1">
      <c r="B91" s="47">
        <v>198.5</v>
      </c>
      <c r="C91" s="18">
        <f t="shared" si="2"/>
        <v>0.5999999999999943</v>
      </c>
      <c r="D91" s="23" t="s">
        <v>10</v>
      </c>
      <c r="E91" s="41" t="s">
        <v>115</v>
      </c>
      <c r="F91" s="40" t="s">
        <v>6</v>
      </c>
      <c r="G91" s="40" t="s">
        <v>155</v>
      </c>
    </row>
    <row r="92" spans="2:7" ht="25.5" customHeight="1" thickBot="1">
      <c r="B92" s="47">
        <v>198.6</v>
      </c>
      <c r="C92" s="18">
        <f t="shared" si="2"/>
        <v>0.09999999999999432</v>
      </c>
      <c r="D92" s="23" t="s">
        <v>9</v>
      </c>
      <c r="E92" s="41" t="s">
        <v>156</v>
      </c>
      <c r="F92" s="40" t="s">
        <v>6</v>
      </c>
      <c r="G92" s="40" t="s">
        <v>110</v>
      </c>
    </row>
    <row r="93" spans="2:7" ht="25.5" customHeight="1" thickBot="1">
      <c r="B93" s="47">
        <v>199</v>
      </c>
      <c r="C93" s="18">
        <f t="shared" si="2"/>
        <v>0.4000000000000057</v>
      </c>
      <c r="D93" s="23" t="s">
        <v>9</v>
      </c>
      <c r="E93" s="41" t="s">
        <v>25</v>
      </c>
      <c r="F93" s="40" t="s">
        <v>6</v>
      </c>
      <c r="G93" s="40" t="s">
        <v>122</v>
      </c>
    </row>
    <row r="94" spans="2:7" ht="25.5" customHeight="1" thickBot="1">
      <c r="B94" s="46">
        <v>199.1</v>
      </c>
      <c r="C94" s="18">
        <f t="shared" si="2"/>
        <v>0.09999999999999432</v>
      </c>
      <c r="D94" s="23" t="s">
        <v>8</v>
      </c>
      <c r="E94" s="36" t="s">
        <v>102</v>
      </c>
      <c r="F94" s="37" t="s">
        <v>1</v>
      </c>
      <c r="G94" s="37" t="s">
        <v>103</v>
      </c>
    </row>
    <row r="95" spans="2:7" ht="25.5" customHeight="1" thickBot="1">
      <c r="B95" s="31">
        <v>201.1</v>
      </c>
      <c r="C95" s="18">
        <f t="shared" si="2"/>
        <v>2</v>
      </c>
      <c r="D95" s="23" t="s">
        <v>10</v>
      </c>
      <c r="E95" s="24" t="s">
        <v>100</v>
      </c>
      <c r="F95" s="25" t="s">
        <v>1</v>
      </c>
      <c r="G95" s="25" t="s">
        <v>101</v>
      </c>
    </row>
    <row r="96" spans="2:7" ht="25.5" customHeight="1" thickBot="1">
      <c r="B96" s="31">
        <v>201.2</v>
      </c>
      <c r="C96" s="18">
        <f t="shared" si="2"/>
        <v>0.09999999999999432</v>
      </c>
      <c r="D96" s="23" t="s">
        <v>8</v>
      </c>
      <c r="E96" s="36" t="s">
        <v>123</v>
      </c>
      <c r="F96" s="29" t="s">
        <v>159</v>
      </c>
      <c r="G96" s="45" t="s">
        <v>166</v>
      </c>
    </row>
    <row r="97" spans="2:7" ht="39.75" customHeight="1" thickBot="1">
      <c r="B97" s="31">
        <v>201.7</v>
      </c>
      <c r="C97" s="18">
        <f>B97-B96</f>
        <v>0.5</v>
      </c>
      <c r="D97" s="23" t="s">
        <v>62</v>
      </c>
      <c r="E97" s="42" t="s">
        <v>158</v>
      </c>
      <c r="F97" s="29" t="s">
        <v>159</v>
      </c>
      <c r="G97" s="30" t="str">
        <f>"Abre às "&amp;HOUR((B97/30/24)+$A$1)&amp;"h"&amp;ROUNDDOWN(MINUTE((B97/30/24)+$A$1),-1)&amp;" e fecha às "&amp;HOUR((B97/15/24)+$A$1)&amp;"h"&amp;ROUNDUP(MINUTE((B97/15/24)+$A$1),-1)</f>
        <v>Abre às 13h40 e fecha às 20h30</v>
      </c>
    </row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</sheetData>
  <sheetProtection/>
  <mergeCells count="1">
    <mergeCell ref="B2:G2"/>
  </mergeCells>
  <hyperlinks>
    <hyperlink ref="E4" r:id="rId1" display="Largada - Bike for Life Park"/>
    <hyperlink ref="E28" r:id="rId2" display="PC1 - Aldeia Parque Pousada"/>
    <hyperlink ref="E16" r:id="rId3" display="PC1 - Mirante do Saboó"/>
    <hyperlink ref="E37" r:id="rId4" display="PC1 - Mirante do Saboó"/>
    <hyperlink ref="E40" r:id="rId5" display="PC4  Virtual - placa Cacau Show"/>
    <hyperlink ref="E55" r:id="rId6" display="PC5 - Prefeitura Stana Parnaíba"/>
    <hyperlink ref="E67" r:id="rId7" display="PC6 - Bike for Life Park"/>
    <hyperlink ref="E61" r:id="rId8" display="PC4  Virtual - ecoparada Madero"/>
    <hyperlink ref="E81" r:id="rId9" display="PC6 - Bike for Life Park"/>
    <hyperlink ref="E97" r:id="rId10" display="Chegada - Bike for Life Park"/>
  </hyperlinks>
  <printOptions horizontalCentered="1"/>
  <pageMargins left="0.11811023622047245" right="0.11811023622047245" top="0.1968503937007874" bottom="0.2755905511811024" header="0.31496062992125984" footer="0.15748031496062992"/>
  <pageSetup fitToHeight="2" fitToWidth="1" horizontalDpi="600" verticalDpi="600" orientation="portrait" paperSize="9" scale="62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Pharos 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Lehmann</dc:creator>
  <cp:keywords/>
  <dc:description/>
  <cp:lastModifiedBy>Roberto</cp:lastModifiedBy>
  <cp:lastPrinted>2022-08-31T13:26:29Z</cp:lastPrinted>
  <dcterms:created xsi:type="dcterms:W3CDTF">2007-10-16T10:31:51Z</dcterms:created>
  <dcterms:modified xsi:type="dcterms:W3CDTF">2022-08-31T13:56:47Z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